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oko\Desktop\"/>
    </mc:Choice>
  </mc:AlternateContent>
  <bookViews>
    <workbookView xWindow="0" yWindow="0" windowWidth="23040" windowHeight="9192"/>
  </bookViews>
  <sheets>
    <sheet name="Workings" sheetId="1" r:id="rId1"/>
    <sheet name="Financial Statements "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0" i="3" l="1"/>
  <c r="D40" i="3"/>
  <c r="C40" i="3"/>
  <c r="E33" i="3"/>
  <c r="D33" i="3"/>
  <c r="C33" i="3"/>
  <c r="E10" i="3"/>
  <c r="E17" i="3" s="1"/>
  <c r="E6" i="3"/>
  <c r="D6" i="3"/>
  <c r="D10" i="3" s="1"/>
  <c r="D17" i="3" s="1"/>
  <c r="C6" i="3"/>
  <c r="C10" i="3" s="1"/>
  <c r="C17" i="3" s="1"/>
  <c r="E104" i="1"/>
  <c r="F104" i="1"/>
  <c r="D104" i="1"/>
  <c r="E98" i="1"/>
  <c r="F98" i="1"/>
  <c r="D98" i="1"/>
  <c r="E85" i="1"/>
  <c r="F85" i="1"/>
  <c r="D85" i="1"/>
  <c r="E51" i="1"/>
  <c r="E52" i="1" s="1"/>
  <c r="F51" i="1"/>
  <c r="F52" i="1" s="1"/>
  <c r="D52" i="1"/>
  <c r="D51" i="1"/>
  <c r="E47" i="1"/>
  <c r="F47" i="1"/>
  <c r="D47" i="1"/>
  <c r="J35" i="1"/>
  <c r="J36" i="1"/>
  <c r="J37" i="1"/>
  <c r="J38" i="1"/>
  <c r="I35" i="1"/>
  <c r="I36" i="1"/>
  <c r="I37" i="1"/>
  <c r="I38" i="1"/>
  <c r="J29" i="1"/>
  <c r="J30" i="1"/>
  <c r="J31" i="1"/>
  <c r="I29" i="1"/>
  <c r="I30" i="1"/>
  <c r="I31" i="1"/>
  <c r="J27" i="1"/>
  <c r="I27" i="1"/>
  <c r="E40" i="1"/>
  <c r="F40" i="1"/>
  <c r="D40" i="1"/>
  <c r="E33" i="1"/>
  <c r="E90" i="1" s="1"/>
  <c r="F33" i="1"/>
  <c r="D33" i="1"/>
  <c r="J14" i="1"/>
  <c r="J15" i="1"/>
  <c r="I14" i="1"/>
  <c r="I15" i="1"/>
  <c r="J13" i="1"/>
  <c r="I13" i="1"/>
  <c r="J8" i="1"/>
  <c r="I8" i="1"/>
  <c r="E6" i="1"/>
  <c r="E72" i="1" s="1"/>
  <c r="F6" i="1"/>
  <c r="F90" i="1" s="1"/>
  <c r="D6" i="1"/>
  <c r="D57" i="1" s="1"/>
  <c r="E19" i="3" l="1"/>
  <c r="E21" i="3" s="1"/>
  <c r="C19" i="3"/>
  <c r="C21" i="3" s="1"/>
  <c r="D19" i="3"/>
  <c r="D21" i="3"/>
  <c r="F57" i="1"/>
  <c r="E57" i="1"/>
  <c r="D72" i="1"/>
  <c r="J40" i="1"/>
  <c r="F72" i="1"/>
  <c r="D90" i="1"/>
  <c r="J33" i="1"/>
  <c r="I40" i="1"/>
  <c r="I33" i="1"/>
  <c r="F10" i="1"/>
  <c r="F17" i="1" s="1"/>
  <c r="I6" i="1"/>
  <c r="J6" i="1"/>
  <c r="E10" i="1"/>
  <c r="D10" i="1"/>
  <c r="D17" i="1" s="1"/>
  <c r="I10" i="1" l="1"/>
  <c r="E17" i="1"/>
  <c r="J17" i="1"/>
  <c r="F19" i="1"/>
  <c r="F21" i="1" s="1"/>
  <c r="D19" i="1"/>
  <c r="D21" i="1" s="1"/>
  <c r="J10" i="1"/>
  <c r="F64" i="1" l="1"/>
  <c r="F79" i="1"/>
  <c r="D64" i="1"/>
  <c r="D79" i="1"/>
  <c r="I17" i="1"/>
  <c r="E19" i="1"/>
  <c r="I19" i="1" s="1"/>
  <c r="E21" i="1" l="1"/>
  <c r="J19" i="1"/>
  <c r="E79" i="1" l="1"/>
  <c r="E64" i="1"/>
  <c r="J21" i="1"/>
  <c r="I21" i="1"/>
</calcChain>
</file>

<file path=xl/sharedStrings.xml><?xml version="1.0" encoding="utf-8"?>
<sst xmlns="http://schemas.openxmlformats.org/spreadsheetml/2006/main" count="124" uniqueCount="60">
  <si>
    <t>Sales</t>
  </si>
  <si>
    <t>Cash</t>
  </si>
  <si>
    <t>credit</t>
  </si>
  <si>
    <t>COGS</t>
  </si>
  <si>
    <t>Gross Profit</t>
  </si>
  <si>
    <t>Operating Expenses</t>
  </si>
  <si>
    <t>General,Administration and Selling Expenses</t>
  </si>
  <si>
    <t>Depreciation</t>
  </si>
  <si>
    <t>Interest Expenses</t>
  </si>
  <si>
    <t>Profit Before Tax</t>
  </si>
  <si>
    <t>Tax @ 30%</t>
  </si>
  <si>
    <t>Profit After Tax</t>
  </si>
  <si>
    <t>Total Sales</t>
  </si>
  <si>
    <t>2012-13</t>
  </si>
  <si>
    <t>2013-14</t>
  </si>
  <si>
    <t>2014-15</t>
  </si>
  <si>
    <t>Ratios</t>
  </si>
  <si>
    <t>N/A</t>
  </si>
  <si>
    <t>HORIZONTAL INCOME STATEMENT ANALYSIS</t>
  </si>
  <si>
    <t>HORIZONTAL BALANCE SHEET</t>
  </si>
  <si>
    <t>Assets</t>
  </si>
  <si>
    <t>Fixed assets (net of depreciation)</t>
  </si>
  <si>
    <t>Current assets</t>
  </si>
  <si>
    <t>Cash and cash equivalents</t>
  </si>
  <si>
    <t>Accounts receivable</t>
  </si>
  <si>
    <t>Inventories</t>
  </si>
  <si>
    <t>Total</t>
  </si>
  <si>
    <t>Equity &amp; Liabilities</t>
  </si>
  <si>
    <t>Reserve &amp; surplus</t>
  </si>
  <si>
    <t>Long-term borrowings</t>
  </si>
  <si>
    <t>Current liabilities</t>
  </si>
  <si>
    <t>Current ratio</t>
  </si>
  <si>
    <t>Receivable turnover ratio</t>
  </si>
  <si>
    <t>Inventory turnover ratio</t>
  </si>
  <si>
    <t>Gross profit ratio</t>
  </si>
  <si>
    <t>Net profit ratio</t>
  </si>
  <si>
    <t>Return on equity</t>
  </si>
  <si>
    <t>Total asset turnover ratio</t>
  </si>
  <si>
    <t>Equity  share  capital  (shares  of ₹10 each)</t>
  </si>
  <si>
    <t>Current Ratio=Current Assets/Current Liabilities</t>
  </si>
  <si>
    <t>Acid Test Ratio</t>
  </si>
  <si>
    <t>Acid Test Ratio=Current Assets-Inventory/Current Liabilities</t>
  </si>
  <si>
    <t>Receivable turnover ratio=Net Sales /Average Accounts Receivables</t>
  </si>
  <si>
    <t>Return on equity=Net Income/ShareholdersEquity</t>
  </si>
  <si>
    <t>Gross profit ratio=Net Sales- Cost Of sale/Net Sales</t>
  </si>
  <si>
    <t>Net profit ratio=Net Income / Revenue</t>
  </si>
  <si>
    <t>Inventory turnover ratio=COGS/Inventory</t>
  </si>
  <si>
    <t>Total asset turnover ratio=Net Sales/total assets</t>
  </si>
  <si>
    <t>Receivable turnover ratio=Credit Sales/Accounts Receivables</t>
  </si>
  <si>
    <t>Question One</t>
  </si>
  <si>
    <t>Question Two</t>
  </si>
  <si>
    <t>Questio Three</t>
  </si>
  <si>
    <t>Company have already taken high amount of loan which means that company is facing higher risk in debt,currently the company have 3 times higher the debt ratio as compared with the industry.</t>
  </si>
  <si>
    <t>Debt to Equity Ratio</t>
  </si>
  <si>
    <t>Bdebt to Equity Ratot=Total Liablities/Total Shareholders Equity</t>
  </si>
  <si>
    <t>Anandam’s weak capital structure and unsatisfactory performance.</t>
  </si>
  <si>
    <t>Income statement</t>
  </si>
  <si>
    <t>BALANCE SHEET</t>
  </si>
  <si>
    <t>Recommendation</t>
  </si>
  <si>
    <t>I recommendation that we  regarding the loan request of the company is that based on the detailed financial analysis of the operations of Anandam Manufacturing Company and its trend analysis we can see that the performance of the company is low as it is highly levered and making use of equity to finance its debt. Moreover, the profitability position and liquidity position of the company is weak. Therefore, Anandam Manufacturing Company is not a good candidate for receiving the loan as the risk of non-repayment is high and the company already has a high level of debt and credit sales.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</si>
</sst>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5" formatCode="_(* #,##0.0_);_(* \(#,##0.0\);_(* &quot;-&quot;??_);_(@_)"/>
    <numFmt numFmtId="169" formatCode="_(* #,##0_);_(* \(#,##0\);_(* &quot;-&quot;??_);_(@_)"/>
    <numFmt numFmtId="182" formatCode="0.0"/>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Times New Roman"/>
      <family val="1"/>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3">
    <xf numFmtId="0" fontId="0" fillId="0" borderId="0" xfId="0"/>
    <xf numFmtId="0" fontId="2" fillId="0" borderId="0" xfId="0" applyFont="1"/>
    <xf numFmtId="9" fontId="2" fillId="0" borderId="0" xfId="2" applyFont="1"/>
    <xf numFmtId="9" fontId="0" fillId="0" borderId="0" xfId="2" applyFont="1"/>
    <xf numFmtId="165" fontId="0" fillId="0" borderId="0" xfId="1" applyNumberFormat="1" applyFont="1"/>
    <xf numFmtId="165" fontId="2" fillId="0" borderId="0" xfId="1" applyNumberFormat="1" applyFont="1"/>
    <xf numFmtId="0" fontId="0" fillId="0" borderId="0" xfId="0" applyAlignment="1">
      <alignment horizontal="center" wrapText="1"/>
    </xf>
    <xf numFmtId="0" fontId="0" fillId="0" borderId="0" xfId="0" applyAlignment="1">
      <alignment wrapText="1"/>
    </xf>
    <xf numFmtId="0" fontId="0" fillId="0" borderId="1" xfId="0" applyBorder="1"/>
    <xf numFmtId="0" fontId="0" fillId="0" borderId="2" xfId="0" applyBorder="1"/>
    <xf numFmtId="0" fontId="0" fillId="0" borderId="0" xfId="0" applyBorder="1"/>
    <xf numFmtId="0" fontId="0" fillId="0" borderId="4" xfId="0" applyBorder="1"/>
    <xf numFmtId="0" fontId="0" fillId="0" borderId="6" xfId="0" applyBorder="1"/>
    <xf numFmtId="0" fontId="0" fillId="0" borderId="7" xfId="0" applyBorder="1"/>
    <xf numFmtId="165" fontId="0" fillId="0" borderId="7" xfId="1" applyNumberFormat="1" applyFont="1" applyBorder="1"/>
    <xf numFmtId="165" fontId="0" fillId="0" borderId="2" xfId="1" applyNumberFormat="1" applyFont="1" applyBorder="1"/>
    <xf numFmtId="0" fontId="0" fillId="0" borderId="3" xfId="0" applyBorder="1"/>
    <xf numFmtId="165" fontId="0" fillId="0" borderId="0" xfId="1" applyNumberFormat="1" applyFont="1" applyBorder="1"/>
    <xf numFmtId="0" fontId="0" fillId="0" borderId="4" xfId="0" applyBorder="1" applyAlignment="1">
      <alignment horizontal="center" wrapText="1"/>
    </xf>
    <xf numFmtId="0" fontId="2" fillId="0" borderId="1" xfId="0" applyFont="1" applyBorder="1"/>
    <xf numFmtId="169" fontId="0" fillId="0" borderId="0" xfId="1" applyNumberFormat="1" applyFont="1"/>
    <xf numFmtId="169" fontId="2" fillId="0" borderId="0" xfId="1" applyNumberFormat="1" applyFont="1"/>
    <xf numFmtId="10" fontId="0" fillId="0" borderId="0" xfId="2" applyNumberFormat="1" applyFont="1"/>
    <xf numFmtId="10" fontId="2" fillId="0" borderId="0" xfId="2" applyNumberFormat="1" applyFont="1"/>
    <xf numFmtId="10" fontId="0" fillId="0" borderId="0" xfId="0" applyNumberFormat="1"/>
    <xf numFmtId="10" fontId="2" fillId="0" borderId="0" xfId="0" applyNumberFormat="1" applyFont="1"/>
    <xf numFmtId="0" fontId="3" fillId="0" borderId="0" xfId="0" applyFont="1"/>
    <xf numFmtId="165" fontId="0" fillId="0" borderId="3" xfId="1" applyNumberFormat="1" applyFont="1" applyBorder="1"/>
    <xf numFmtId="165" fontId="2" fillId="0" borderId="0" xfId="1" applyNumberFormat="1" applyFont="1" applyBorder="1"/>
    <xf numFmtId="165" fontId="2" fillId="0" borderId="5" xfId="1" applyNumberFormat="1" applyFont="1" applyBorder="1"/>
    <xf numFmtId="165" fontId="0" fillId="0" borderId="5" xfId="1" applyNumberFormat="1" applyFont="1" applyBorder="1"/>
    <xf numFmtId="165" fontId="0" fillId="0" borderId="8" xfId="1" applyNumberFormat="1" applyFont="1" applyBorder="1"/>
    <xf numFmtId="0" fontId="0" fillId="0" borderId="5" xfId="0" applyBorder="1"/>
    <xf numFmtId="0" fontId="2" fillId="0" borderId="0" xfId="0" applyFont="1" applyBorder="1"/>
    <xf numFmtId="0" fontId="2" fillId="0" borderId="5" xfId="0" applyFont="1" applyBorder="1"/>
    <xf numFmtId="0" fontId="0" fillId="0" borderId="6" xfId="0" applyBorder="1" applyAlignment="1">
      <alignment horizontal="center" wrapText="1"/>
    </xf>
    <xf numFmtId="0" fontId="0" fillId="0" borderId="8" xfId="0" applyBorder="1"/>
    <xf numFmtId="43" fontId="2" fillId="0" borderId="0" xfId="0" applyNumberFormat="1" applyFont="1" applyBorder="1"/>
    <xf numFmtId="43" fontId="2" fillId="0" borderId="5" xfId="0" applyNumberFormat="1" applyFont="1" applyBorder="1"/>
    <xf numFmtId="182" fontId="2" fillId="0" borderId="0" xfId="0" applyNumberFormat="1" applyFont="1" applyBorder="1"/>
    <xf numFmtId="182" fontId="2" fillId="0" borderId="5" xfId="0" applyNumberFormat="1" applyFont="1" applyBorder="1"/>
    <xf numFmtId="165" fontId="0" fillId="0" borderId="0" xfId="0" applyNumberFormat="1" applyBorder="1"/>
    <xf numFmtId="165" fontId="0" fillId="0" borderId="5" xfId="0" applyNumberFormat="1" applyBorder="1"/>
    <xf numFmtId="2" fontId="2" fillId="0" borderId="0" xfId="0" applyNumberFormat="1" applyFont="1" applyBorder="1"/>
    <xf numFmtId="2" fontId="2" fillId="0" borderId="5" xfId="0" applyNumberFormat="1" applyFont="1" applyBorder="1"/>
    <xf numFmtId="165" fontId="2" fillId="0" borderId="2" xfId="1" applyNumberFormat="1" applyFont="1" applyBorder="1"/>
    <xf numFmtId="165" fontId="2" fillId="0" borderId="3" xfId="1" applyNumberFormat="1" applyFont="1" applyBorder="1"/>
    <xf numFmtId="0" fontId="0" fillId="0" borderId="2" xfId="0" applyFont="1" applyBorder="1"/>
    <xf numFmtId="165" fontId="1" fillId="0" borderId="2" xfId="1" applyNumberFormat="1" applyFont="1" applyBorder="1"/>
    <xf numFmtId="165" fontId="1" fillId="0" borderId="3" xfId="1" applyNumberFormat="1" applyFont="1" applyBorder="1"/>
    <xf numFmtId="0" fontId="0" fillId="0" borderId="4" xfId="0" applyFont="1" applyBorder="1"/>
    <xf numFmtId="0" fontId="0" fillId="0" borderId="0" xfId="0" applyFont="1" applyBorder="1"/>
    <xf numFmtId="165" fontId="1" fillId="0" borderId="0" xfId="1" applyNumberFormat="1" applyFont="1" applyBorder="1"/>
    <xf numFmtId="165" fontId="1" fillId="0" borderId="5" xfId="1" applyNumberFormat="1" applyFont="1" applyBorder="1"/>
    <xf numFmtId="0" fontId="0" fillId="0" borderId="4" xfId="0" applyFont="1" applyBorder="1" applyAlignment="1">
      <alignment horizontal="center" wrapText="1"/>
    </xf>
    <xf numFmtId="0" fontId="0" fillId="0" borderId="6" xfId="0" applyFont="1" applyBorder="1" applyAlignment="1">
      <alignment horizontal="center" wrapText="1"/>
    </xf>
    <xf numFmtId="0" fontId="0" fillId="0" borderId="7" xfId="0" applyFont="1" applyBorder="1"/>
    <xf numFmtId="165" fontId="1" fillId="0" borderId="7" xfId="1" applyNumberFormat="1" applyFont="1" applyBorder="1"/>
    <xf numFmtId="165" fontId="1" fillId="0" borderId="8" xfId="1" applyNumberFormat="1" applyFont="1" applyBorder="1"/>
    <xf numFmtId="0" fontId="2" fillId="0" borderId="2" xfId="0" applyFont="1" applyBorder="1"/>
    <xf numFmtId="9" fontId="2" fillId="0" borderId="2" xfId="2" applyFont="1" applyBorder="1"/>
    <xf numFmtId="9" fontId="2" fillId="0" borderId="3" xfId="2" applyFont="1" applyBorder="1"/>
    <xf numFmtId="0" fontId="2" fillId="0" borderId="4" xfId="0" applyFont="1" applyBorder="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0"/>
  <sheetViews>
    <sheetView tabSelected="1" topLeftCell="A112" workbookViewId="0">
      <selection activeCell="F125" sqref="F125"/>
    </sheetView>
  </sheetViews>
  <sheetFormatPr defaultRowHeight="14.4" x14ac:dyDescent="0.3"/>
  <cols>
    <col min="1" max="1" width="12.44140625" style="1" bestFit="1" customWidth="1"/>
    <col min="2" max="2" width="35.6640625" customWidth="1"/>
    <col min="3" max="3" width="14.109375" bestFit="1" customWidth="1"/>
    <col min="4" max="6" width="11.5546875" style="4" bestFit="1" customWidth="1"/>
    <col min="13" max="13" width="25.88671875" bestFit="1" customWidth="1"/>
  </cols>
  <sheetData>
    <row r="1" spans="1:10" ht="15.6" x14ac:dyDescent="0.3">
      <c r="B1" s="26" t="s">
        <v>18</v>
      </c>
    </row>
    <row r="2" spans="1:10" s="1" customFormat="1" x14ac:dyDescent="0.3">
      <c r="A2" s="1" t="s">
        <v>49</v>
      </c>
      <c r="B2" s="1" t="s">
        <v>0</v>
      </c>
      <c r="D2" s="5" t="s">
        <v>13</v>
      </c>
      <c r="E2" s="5" t="s">
        <v>14</v>
      </c>
      <c r="F2" s="5" t="s">
        <v>15</v>
      </c>
      <c r="H2" s="1" t="s">
        <v>13</v>
      </c>
      <c r="I2" s="1" t="s">
        <v>14</v>
      </c>
      <c r="J2" s="1" t="s">
        <v>15</v>
      </c>
    </row>
    <row r="3" spans="1:10" x14ac:dyDescent="0.3">
      <c r="B3" t="s">
        <v>1</v>
      </c>
      <c r="D3" s="20">
        <v>200</v>
      </c>
      <c r="E3" s="20">
        <v>480</v>
      </c>
      <c r="F3" s="20">
        <v>800</v>
      </c>
    </row>
    <row r="4" spans="1:10" x14ac:dyDescent="0.3">
      <c r="B4" t="s">
        <v>2</v>
      </c>
      <c r="D4" s="20">
        <v>1800</v>
      </c>
      <c r="E4" s="20">
        <v>4320</v>
      </c>
      <c r="F4" s="20">
        <v>7200</v>
      </c>
    </row>
    <row r="5" spans="1:10" x14ac:dyDescent="0.3">
      <c r="D5" s="20"/>
      <c r="E5" s="20"/>
      <c r="F5" s="20"/>
    </row>
    <row r="6" spans="1:10" s="1" customFormat="1" x14ac:dyDescent="0.3">
      <c r="B6" s="1" t="s">
        <v>12</v>
      </c>
      <c r="D6" s="21">
        <f>D3+D4</f>
        <v>2000</v>
      </c>
      <c r="E6" s="21">
        <f t="shared" ref="E6:F6" si="0">E3+E4</f>
        <v>4800</v>
      </c>
      <c r="F6" s="21">
        <f t="shared" si="0"/>
        <v>8000</v>
      </c>
      <c r="H6" s="2" t="s">
        <v>17</v>
      </c>
      <c r="I6" s="23">
        <f>(E6-D6)/D6</f>
        <v>1.4</v>
      </c>
      <c r="J6" s="23">
        <f>(F6-E6)/E6</f>
        <v>0.66666666666666663</v>
      </c>
    </row>
    <row r="7" spans="1:10" x14ac:dyDescent="0.3">
      <c r="D7" s="20"/>
      <c r="E7" s="20"/>
      <c r="F7" s="20"/>
      <c r="I7" s="24"/>
      <c r="J7" s="24"/>
    </row>
    <row r="8" spans="1:10" s="1" customFormat="1" x14ac:dyDescent="0.3">
      <c r="B8" s="1" t="s">
        <v>3</v>
      </c>
      <c r="D8" s="21">
        <v>1240</v>
      </c>
      <c r="E8" s="21">
        <v>2832</v>
      </c>
      <c r="F8" s="21">
        <v>4800</v>
      </c>
      <c r="H8" s="2" t="s">
        <v>17</v>
      </c>
      <c r="I8" s="23">
        <f>(E8-D8)/D8</f>
        <v>1.2838709677419355</v>
      </c>
      <c r="J8" s="23">
        <f>(F8-E8)/E8</f>
        <v>0.69491525423728817</v>
      </c>
    </row>
    <row r="9" spans="1:10" x14ac:dyDescent="0.3">
      <c r="D9" s="20"/>
      <c r="E9" s="20"/>
      <c r="F9" s="20"/>
      <c r="I9" s="24"/>
      <c r="J9" s="24"/>
    </row>
    <row r="10" spans="1:10" s="1" customFormat="1" x14ac:dyDescent="0.3">
      <c r="B10" s="1" t="s">
        <v>4</v>
      </c>
      <c r="D10" s="21">
        <f>D6-D8</f>
        <v>760</v>
      </c>
      <c r="E10" s="21">
        <f t="shared" ref="E10:F10" si="1">E6-E8</f>
        <v>1968</v>
      </c>
      <c r="F10" s="21">
        <f t="shared" si="1"/>
        <v>3200</v>
      </c>
      <c r="H10" s="2" t="s">
        <v>17</v>
      </c>
      <c r="I10" s="25">
        <f>(E10-D10)/D10</f>
        <v>1.5894736842105264</v>
      </c>
      <c r="J10" s="25">
        <f>(F10-E10)/E10</f>
        <v>0.62601626016260159</v>
      </c>
    </row>
    <row r="11" spans="1:10" x14ac:dyDescent="0.3">
      <c r="D11" s="20"/>
      <c r="E11" s="20"/>
      <c r="F11" s="20"/>
      <c r="I11" s="24"/>
      <c r="J11" s="24"/>
    </row>
    <row r="12" spans="1:10" s="1" customFormat="1" x14ac:dyDescent="0.3">
      <c r="B12" s="1" t="s">
        <v>5</v>
      </c>
      <c r="D12" s="21"/>
      <c r="E12" s="21"/>
      <c r="F12" s="21"/>
      <c r="I12" s="25"/>
      <c r="J12" s="25"/>
    </row>
    <row r="13" spans="1:10" x14ac:dyDescent="0.3">
      <c r="B13" t="s">
        <v>6</v>
      </c>
      <c r="D13" s="20">
        <v>80</v>
      </c>
      <c r="E13" s="20">
        <v>450</v>
      </c>
      <c r="F13" s="20">
        <v>1000</v>
      </c>
      <c r="H13" s="3" t="s">
        <v>17</v>
      </c>
      <c r="I13" s="22">
        <f>(E13-D13)/D13</f>
        <v>4.625</v>
      </c>
      <c r="J13" s="22">
        <f>(F13-E13)/E13</f>
        <v>1.2222222222222223</v>
      </c>
    </row>
    <row r="14" spans="1:10" x14ac:dyDescent="0.3">
      <c r="B14" t="s">
        <v>7</v>
      </c>
      <c r="D14" s="20">
        <v>100</v>
      </c>
      <c r="E14" s="20">
        <v>400</v>
      </c>
      <c r="F14" s="20">
        <v>660</v>
      </c>
      <c r="H14" s="3" t="s">
        <v>17</v>
      </c>
      <c r="I14" s="22">
        <f t="shared" ref="I14:I15" si="2">(E14-D14)/D14</f>
        <v>3</v>
      </c>
      <c r="J14" s="22">
        <f t="shared" ref="J14:J15" si="3">(F14-E14)/E14</f>
        <v>0.65</v>
      </c>
    </row>
    <row r="15" spans="1:10" x14ac:dyDescent="0.3">
      <c r="B15" t="s">
        <v>8</v>
      </c>
      <c r="D15" s="20">
        <v>60</v>
      </c>
      <c r="E15" s="20">
        <v>158</v>
      </c>
      <c r="F15" s="20">
        <v>340</v>
      </c>
      <c r="H15" s="3" t="s">
        <v>17</v>
      </c>
      <c r="I15" s="22">
        <f t="shared" si="2"/>
        <v>1.6333333333333333</v>
      </c>
      <c r="J15" s="22">
        <f t="shared" si="3"/>
        <v>1.1518987341772151</v>
      </c>
    </row>
    <row r="16" spans="1:10" x14ac:dyDescent="0.3">
      <c r="D16" s="20"/>
      <c r="E16" s="20"/>
      <c r="F16" s="20"/>
      <c r="I16" s="24"/>
      <c r="J16" s="24"/>
    </row>
    <row r="17" spans="2:10" s="1" customFormat="1" x14ac:dyDescent="0.3">
      <c r="B17" s="1" t="s">
        <v>9</v>
      </c>
      <c r="D17" s="21">
        <f>D10-D13-D14-D15</f>
        <v>520</v>
      </c>
      <c r="E17" s="21">
        <f t="shared" ref="E17:G17" si="4">E10-E13-E14-E15</f>
        <v>960</v>
      </c>
      <c r="F17" s="21">
        <f t="shared" si="4"/>
        <v>1200</v>
      </c>
      <c r="H17" s="2" t="s">
        <v>17</v>
      </c>
      <c r="I17" s="23">
        <f>(E17-D17)/D17</f>
        <v>0.84615384615384615</v>
      </c>
      <c r="J17" s="23">
        <f>(F17-E17)/E17</f>
        <v>0.25</v>
      </c>
    </row>
    <row r="18" spans="2:10" x14ac:dyDescent="0.3">
      <c r="D18" s="20"/>
      <c r="E18" s="20"/>
      <c r="F18" s="20"/>
      <c r="I18" s="24"/>
      <c r="J18" s="24"/>
    </row>
    <row r="19" spans="2:10" x14ac:dyDescent="0.3">
      <c r="B19" s="1" t="s">
        <v>10</v>
      </c>
      <c r="D19" s="20">
        <f>D17*30%</f>
        <v>156</v>
      </c>
      <c r="E19" s="20">
        <f t="shared" ref="E19:F19" si="5">E17*30%</f>
        <v>288</v>
      </c>
      <c r="F19" s="20">
        <f t="shared" si="5"/>
        <v>360</v>
      </c>
      <c r="H19" s="3" t="s">
        <v>17</v>
      </c>
      <c r="I19" s="22">
        <f>(E19-D19)/D19</f>
        <v>0.84615384615384615</v>
      </c>
      <c r="J19" s="22">
        <f>(F19-E19)/E19</f>
        <v>0.25</v>
      </c>
    </row>
    <row r="20" spans="2:10" x14ac:dyDescent="0.3">
      <c r="D20" s="20"/>
      <c r="E20" s="20"/>
      <c r="F20" s="20"/>
      <c r="I20" s="24"/>
      <c r="J20" s="24"/>
    </row>
    <row r="21" spans="2:10" x14ac:dyDescent="0.3">
      <c r="B21" s="1" t="s">
        <v>11</v>
      </c>
      <c r="D21" s="21">
        <f>D17-D19</f>
        <v>364</v>
      </c>
      <c r="E21" s="21">
        <f t="shared" ref="E21:F21" si="6">E17-E19</f>
        <v>672</v>
      </c>
      <c r="F21" s="21">
        <f t="shared" si="6"/>
        <v>840</v>
      </c>
      <c r="H21" s="2" t="s">
        <v>17</v>
      </c>
      <c r="I21" s="23">
        <f>(E21-D21)/D21</f>
        <v>0.84615384615384615</v>
      </c>
      <c r="J21" s="23">
        <f>(F21-E21)/E21</f>
        <v>0.25</v>
      </c>
    </row>
    <row r="24" spans="2:10" x14ac:dyDescent="0.3">
      <c r="B24" s="1" t="s">
        <v>19</v>
      </c>
    </row>
    <row r="25" spans="2:10" x14ac:dyDescent="0.3">
      <c r="D25" s="5" t="s">
        <v>13</v>
      </c>
      <c r="E25" s="5" t="s">
        <v>14</v>
      </c>
      <c r="F25" s="5" t="s">
        <v>15</v>
      </c>
      <c r="G25" s="1"/>
      <c r="H25" s="1" t="s">
        <v>13</v>
      </c>
      <c r="I25" s="1" t="s">
        <v>14</v>
      </c>
      <c r="J25" s="1" t="s">
        <v>15</v>
      </c>
    </row>
    <row r="26" spans="2:10" x14ac:dyDescent="0.3">
      <c r="B26" t="s">
        <v>20</v>
      </c>
      <c r="E26"/>
      <c r="F26"/>
      <c r="G26" s="4"/>
    </row>
    <row r="27" spans="2:10" x14ac:dyDescent="0.3">
      <c r="B27" t="s">
        <v>21</v>
      </c>
      <c r="D27" s="4">
        <v>1900</v>
      </c>
      <c r="E27">
        <v>2500</v>
      </c>
      <c r="F27">
        <v>4700</v>
      </c>
      <c r="G27" s="4"/>
      <c r="H27" s="3" t="s">
        <v>17</v>
      </c>
      <c r="I27" s="24">
        <f>(E27-D27)/D27</f>
        <v>0.31578947368421051</v>
      </c>
      <c r="J27" s="24">
        <f>(F27-E27)/E27</f>
        <v>0.88</v>
      </c>
    </row>
    <row r="28" spans="2:10" x14ac:dyDescent="0.3">
      <c r="B28" t="s">
        <v>22</v>
      </c>
      <c r="E28"/>
      <c r="F28"/>
      <c r="G28" s="4"/>
      <c r="I28" s="24"/>
      <c r="J28" s="24"/>
    </row>
    <row r="29" spans="2:10" x14ac:dyDescent="0.3">
      <c r="B29" t="s">
        <v>23</v>
      </c>
      <c r="D29" s="4">
        <v>40</v>
      </c>
      <c r="E29">
        <v>100</v>
      </c>
      <c r="F29">
        <v>106</v>
      </c>
      <c r="G29" s="4"/>
      <c r="H29" s="3" t="s">
        <v>17</v>
      </c>
      <c r="I29" s="24">
        <f t="shared" ref="I29:I40" si="7">(E29-D29)/D29</f>
        <v>1.5</v>
      </c>
      <c r="J29" s="24">
        <f t="shared" ref="J29:J40" si="8">(F29-E29)/E29</f>
        <v>0.06</v>
      </c>
    </row>
    <row r="30" spans="2:10" x14ac:dyDescent="0.3">
      <c r="B30" t="s">
        <v>24</v>
      </c>
      <c r="D30" s="4">
        <v>300</v>
      </c>
      <c r="E30">
        <v>1500</v>
      </c>
      <c r="F30">
        <v>2100</v>
      </c>
      <c r="G30" s="4"/>
      <c r="H30" s="3" t="s">
        <v>17</v>
      </c>
      <c r="I30" s="24">
        <f t="shared" si="7"/>
        <v>4</v>
      </c>
      <c r="J30" s="24">
        <f t="shared" si="8"/>
        <v>0.4</v>
      </c>
    </row>
    <row r="31" spans="2:10" x14ac:dyDescent="0.3">
      <c r="B31" t="s">
        <v>25</v>
      </c>
      <c r="D31" s="4">
        <v>320</v>
      </c>
      <c r="E31">
        <v>1500</v>
      </c>
      <c r="F31">
        <v>2250</v>
      </c>
      <c r="G31" s="4"/>
      <c r="H31" s="3" t="s">
        <v>17</v>
      </c>
      <c r="I31" s="24">
        <f t="shared" si="7"/>
        <v>3.6875</v>
      </c>
      <c r="J31" s="24">
        <f t="shared" si="8"/>
        <v>0.5</v>
      </c>
    </row>
    <row r="32" spans="2:10" x14ac:dyDescent="0.3">
      <c r="E32"/>
      <c r="F32"/>
      <c r="G32" s="4"/>
      <c r="I32" s="24"/>
      <c r="J32" s="24"/>
    </row>
    <row r="33" spans="1:10" x14ac:dyDescent="0.3">
      <c r="B33" s="1" t="s">
        <v>26</v>
      </c>
      <c r="C33" s="1"/>
      <c r="D33" s="5">
        <f>D27+D29+D30+D31</f>
        <v>2560</v>
      </c>
      <c r="E33" s="5">
        <f t="shared" ref="E33:F33" si="9">E27+E29+E30+E31</f>
        <v>5600</v>
      </c>
      <c r="F33" s="5">
        <f t="shared" si="9"/>
        <v>9156</v>
      </c>
      <c r="G33" s="4"/>
      <c r="H33" s="2" t="s">
        <v>17</v>
      </c>
      <c r="I33" s="25">
        <f t="shared" si="7"/>
        <v>1.1875</v>
      </c>
      <c r="J33" s="25">
        <f t="shared" si="8"/>
        <v>0.63500000000000001</v>
      </c>
    </row>
    <row r="34" spans="1:10" x14ac:dyDescent="0.3">
      <c r="B34" t="s">
        <v>27</v>
      </c>
      <c r="E34"/>
      <c r="F34"/>
      <c r="G34" s="4"/>
      <c r="I34" s="24"/>
      <c r="J34" s="24"/>
    </row>
    <row r="35" spans="1:10" x14ac:dyDescent="0.3">
      <c r="B35" t="s">
        <v>38</v>
      </c>
      <c r="D35" s="4">
        <v>1200</v>
      </c>
      <c r="E35">
        <v>1600</v>
      </c>
      <c r="F35">
        <v>2000</v>
      </c>
      <c r="G35" s="4"/>
      <c r="H35" s="3" t="s">
        <v>17</v>
      </c>
      <c r="I35" s="24">
        <f t="shared" si="7"/>
        <v>0.33333333333333331</v>
      </c>
      <c r="J35" s="24">
        <f t="shared" si="8"/>
        <v>0.25</v>
      </c>
    </row>
    <row r="36" spans="1:10" x14ac:dyDescent="0.3">
      <c r="B36" t="s">
        <v>28</v>
      </c>
      <c r="D36" s="4">
        <v>364</v>
      </c>
      <c r="E36">
        <v>1036</v>
      </c>
      <c r="F36">
        <v>1876</v>
      </c>
      <c r="G36" s="4"/>
      <c r="H36" s="3" t="s">
        <v>17</v>
      </c>
      <c r="I36" s="24">
        <f t="shared" si="7"/>
        <v>1.8461538461538463</v>
      </c>
      <c r="J36" s="24">
        <f t="shared" si="8"/>
        <v>0.81081081081081086</v>
      </c>
    </row>
    <row r="37" spans="1:10" x14ac:dyDescent="0.3">
      <c r="B37" t="s">
        <v>29</v>
      </c>
      <c r="D37" s="4">
        <v>736</v>
      </c>
      <c r="E37">
        <v>1236</v>
      </c>
      <c r="F37">
        <v>2500</v>
      </c>
      <c r="G37" s="4"/>
      <c r="H37" s="3" t="s">
        <v>17</v>
      </c>
      <c r="I37" s="24">
        <f t="shared" si="7"/>
        <v>0.67934782608695654</v>
      </c>
      <c r="J37" s="24">
        <f t="shared" si="8"/>
        <v>1.022653721682848</v>
      </c>
    </row>
    <row r="38" spans="1:10" x14ac:dyDescent="0.3">
      <c r="B38" t="s">
        <v>30</v>
      </c>
      <c r="D38" s="4">
        <v>260</v>
      </c>
      <c r="E38">
        <v>1728</v>
      </c>
      <c r="F38">
        <v>2780</v>
      </c>
      <c r="G38" s="4"/>
      <c r="H38" s="3" t="s">
        <v>17</v>
      </c>
      <c r="I38" s="24">
        <f t="shared" si="7"/>
        <v>5.6461538461538465</v>
      </c>
      <c r="J38" s="24">
        <f t="shared" si="8"/>
        <v>0.60879629629629628</v>
      </c>
    </row>
    <row r="39" spans="1:10" x14ac:dyDescent="0.3">
      <c r="E39"/>
      <c r="F39"/>
      <c r="G39" s="4"/>
      <c r="I39" s="24"/>
      <c r="J39" s="24"/>
    </row>
    <row r="40" spans="1:10" x14ac:dyDescent="0.3">
      <c r="B40" s="1" t="s">
        <v>26</v>
      </c>
      <c r="C40" s="1"/>
      <c r="D40" s="5">
        <f>D35+D36+D37+D38</f>
        <v>2560</v>
      </c>
      <c r="E40" s="5">
        <f t="shared" ref="E40:F40" si="10">E35+E36+E37+E38</f>
        <v>5600</v>
      </c>
      <c r="F40" s="5">
        <f t="shared" si="10"/>
        <v>9156</v>
      </c>
      <c r="G40" s="4"/>
      <c r="H40" s="2" t="s">
        <v>17</v>
      </c>
      <c r="I40" s="25">
        <f t="shared" si="7"/>
        <v>1.1875</v>
      </c>
      <c r="J40" s="25">
        <f t="shared" si="8"/>
        <v>0.63500000000000001</v>
      </c>
    </row>
    <row r="41" spans="1:10" x14ac:dyDescent="0.3">
      <c r="G41" s="4"/>
    </row>
    <row r="43" spans="1:10" ht="15" thickBot="1" x14ac:dyDescent="0.35"/>
    <row r="44" spans="1:10" x14ac:dyDescent="0.3">
      <c r="A44" s="1" t="s">
        <v>50</v>
      </c>
      <c r="B44" s="1" t="s">
        <v>16</v>
      </c>
      <c r="D44" s="45" t="s">
        <v>13</v>
      </c>
      <c r="E44" s="45" t="s">
        <v>14</v>
      </c>
      <c r="F44" s="46" t="s">
        <v>15</v>
      </c>
    </row>
    <row r="45" spans="1:10" ht="15" thickBot="1" x14ac:dyDescent="0.35">
      <c r="D45"/>
      <c r="E45"/>
      <c r="F45"/>
    </row>
    <row r="46" spans="1:10" x14ac:dyDescent="0.3">
      <c r="B46" s="19" t="s">
        <v>31</v>
      </c>
      <c r="C46" s="9"/>
      <c r="D46" s="45"/>
      <c r="E46" s="45"/>
      <c r="F46" s="46"/>
    </row>
    <row r="47" spans="1:10" x14ac:dyDescent="0.3">
      <c r="B47" s="18" t="s">
        <v>39</v>
      </c>
      <c r="C47" s="10"/>
      <c r="D47" s="37">
        <f>(D29+D30+D31)/D38</f>
        <v>2.5384615384615383</v>
      </c>
      <c r="E47" s="37">
        <f t="shared" ref="E47:F47" si="11">(E29+E30+E31)/E38</f>
        <v>1.7939814814814814</v>
      </c>
      <c r="F47" s="38">
        <f t="shared" si="11"/>
        <v>1.6028776978417265</v>
      </c>
    </row>
    <row r="48" spans="1:10" ht="15" thickBot="1" x14ac:dyDescent="0.35">
      <c r="B48" s="35"/>
      <c r="C48" s="13"/>
      <c r="D48" s="13"/>
      <c r="E48" s="13"/>
      <c r="F48" s="36"/>
    </row>
    <row r="49" spans="2:6" ht="15" thickBot="1" x14ac:dyDescent="0.35">
      <c r="D49"/>
      <c r="E49"/>
      <c r="F49"/>
    </row>
    <row r="50" spans="2:6" x14ac:dyDescent="0.3">
      <c r="B50" s="19" t="s">
        <v>40</v>
      </c>
      <c r="C50" s="9"/>
      <c r="D50" s="9"/>
      <c r="E50" s="9"/>
      <c r="F50" s="16"/>
    </row>
    <row r="51" spans="2:6" x14ac:dyDescent="0.3">
      <c r="B51" s="18" t="s">
        <v>41</v>
      </c>
      <c r="C51" s="10"/>
      <c r="D51" s="41">
        <f>(D29+D30+D31)-(D31)</f>
        <v>340</v>
      </c>
      <c r="E51" s="41">
        <f t="shared" ref="E51:F51" si="12">(E29+E30+E31)-(E31)</f>
        <v>1600</v>
      </c>
      <c r="F51" s="42">
        <f t="shared" si="12"/>
        <v>2206</v>
      </c>
    </row>
    <row r="52" spans="2:6" x14ac:dyDescent="0.3">
      <c r="B52" s="18"/>
      <c r="C52" s="10"/>
      <c r="D52" s="43">
        <f>D51/D38</f>
        <v>1.3076923076923077</v>
      </c>
      <c r="E52" s="43">
        <f t="shared" ref="E52:F52" si="13">E51/E38</f>
        <v>0.92592592592592593</v>
      </c>
      <c r="F52" s="44">
        <f t="shared" si="13"/>
        <v>0.79352517985611515</v>
      </c>
    </row>
    <row r="53" spans="2:6" ht="15" thickBot="1" x14ac:dyDescent="0.35">
      <c r="B53" s="35"/>
      <c r="C53" s="13"/>
      <c r="D53" s="13"/>
      <c r="E53" s="13"/>
      <c r="F53" s="36"/>
    </row>
    <row r="54" spans="2:6" x14ac:dyDescent="0.3">
      <c r="D54"/>
      <c r="E54"/>
      <c r="F54"/>
    </row>
    <row r="55" spans="2:6" ht="15" thickBot="1" x14ac:dyDescent="0.35">
      <c r="D55"/>
      <c r="E55"/>
      <c r="F55"/>
    </row>
    <row r="56" spans="2:6" x14ac:dyDescent="0.3">
      <c r="B56" s="19" t="s">
        <v>32</v>
      </c>
      <c r="C56" s="9"/>
      <c r="D56" s="9"/>
      <c r="E56" s="9"/>
      <c r="F56" s="16"/>
    </row>
    <row r="57" spans="2:6" ht="14.4" customHeight="1" x14ac:dyDescent="0.3">
      <c r="B57" s="18" t="s">
        <v>42</v>
      </c>
      <c r="C57" s="10"/>
      <c r="D57" s="39">
        <f>D6/D30</f>
        <v>6.666666666666667</v>
      </c>
      <c r="E57" s="39">
        <f t="shared" ref="E57:F57" si="14">E6/E30</f>
        <v>3.2</v>
      </c>
      <c r="F57" s="40">
        <f t="shared" si="14"/>
        <v>3.8095238095238093</v>
      </c>
    </row>
    <row r="58" spans="2:6" ht="14.4" customHeight="1" x14ac:dyDescent="0.3">
      <c r="B58" s="18"/>
      <c r="C58" s="10"/>
      <c r="D58" s="10"/>
      <c r="E58" s="10"/>
      <c r="F58" s="32"/>
    </row>
    <row r="59" spans="2:6" ht="15" thickBot="1" x14ac:dyDescent="0.35">
      <c r="B59" s="35"/>
      <c r="C59" s="13"/>
      <c r="D59" s="13"/>
      <c r="E59" s="13"/>
      <c r="F59" s="36"/>
    </row>
    <row r="60" spans="2:6" x14ac:dyDescent="0.3">
      <c r="D60"/>
      <c r="E60"/>
      <c r="F60"/>
    </row>
    <row r="61" spans="2:6" x14ac:dyDescent="0.3">
      <c r="D61"/>
      <c r="E61"/>
      <c r="F61"/>
    </row>
    <row r="62" spans="2:6" ht="15" thickBot="1" x14ac:dyDescent="0.35">
      <c r="D62"/>
      <c r="E62"/>
      <c r="F62"/>
    </row>
    <row r="63" spans="2:6" x14ac:dyDescent="0.3">
      <c r="B63" s="19" t="s">
        <v>36</v>
      </c>
      <c r="C63" s="9"/>
      <c r="D63" s="9"/>
      <c r="E63" s="9"/>
      <c r="F63" s="16"/>
    </row>
    <row r="64" spans="2:6" x14ac:dyDescent="0.3">
      <c r="B64" s="11"/>
      <c r="C64" s="10"/>
      <c r="D64" s="33">
        <f>D21/D35</f>
        <v>0.30333333333333334</v>
      </c>
      <c r="E64" s="33">
        <f t="shared" ref="E64:F64" si="15">E21/E35</f>
        <v>0.42</v>
      </c>
      <c r="F64" s="34">
        <f t="shared" si="15"/>
        <v>0.42</v>
      </c>
    </row>
    <row r="65" spans="2:6" ht="14.4" customHeight="1" x14ac:dyDescent="0.3">
      <c r="B65" s="18" t="s">
        <v>43</v>
      </c>
      <c r="C65" s="10"/>
      <c r="D65" s="10"/>
      <c r="E65" s="10"/>
      <c r="F65" s="32"/>
    </row>
    <row r="66" spans="2:6" x14ac:dyDescent="0.3">
      <c r="B66" s="18"/>
      <c r="C66" s="10"/>
      <c r="D66" s="10"/>
      <c r="E66" s="10"/>
      <c r="F66" s="32"/>
    </row>
    <row r="67" spans="2:6" ht="15" thickBot="1" x14ac:dyDescent="0.35">
      <c r="B67" s="35"/>
      <c r="C67" s="13"/>
      <c r="D67" s="13"/>
      <c r="E67" s="13"/>
      <c r="F67" s="36"/>
    </row>
    <row r="68" spans="2:6" x14ac:dyDescent="0.3">
      <c r="D68"/>
      <c r="E68"/>
      <c r="F68"/>
    </row>
    <row r="69" spans="2:6" ht="15" thickBot="1" x14ac:dyDescent="0.35">
      <c r="D69"/>
      <c r="E69"/>
      <c r="F69"/>
    </row>
    <row r="70" spans="2:6" ht="14.4" customHeight="1" x14ac:dyDescent="0.3">
      <c r="B70" s="19" t="s">
        <v>34</v>
      </c>
      <c r="C70" s="9"/>
      <c r="D70" s="9"/>
      <c r="E70" s="9"/>
      <c r="F70" s="16"/>
    </row>
    <row r="71" spans="2:6" x14ac:dyDescent="0.3">
      <c r="B71" s="11"/>
      <c r="C71" s="10"/>
      <c r="D71" s="10"/>
      <c r="E71" s="10"/>
      <c r="F71" s="32"/>
    </row>
    <row r="72" spans="2:6" x14ac:dyDescent="0.3">
      <c r="B72" s="18" t="s">
        <v>44</v>
      </c>
      <c r="C72" s="10"/>
      <c r="D72" s="37">
        <f>(D6-D8)/D6</f>
        <v>0.38</v>
      </c>
      <c r="E72" s="37">
        <f t="shared" ref="E72:F72" si="16">(E6-E8)/E6</f>
        <v>0.41</v>
      </c>
      <c r="F72" s="38">
        <f t="shared" si="16"/>
        <v>0.4</v>
      </c>
    </row>
    <row r="73" spans="2:6" x14ac:dyDescent="0.3">
      <c r="B73" s="18"/>
      <c r="C73" s="10"/>
      <c r="D73" s="10"/>
      <c r="E73" s="10"/>
      <c r="F73" s="32"/>
    </row>
    <row r="74" spans="2:6" ht="15" thickBot="1" x14ac:dyDescent="0.35">
      <c r="B74" s="35"/>
      <c r="C74" s="13"/>
      <c r="D74" s="13"/>
      <c r="E74" s="13"/>
      <c r="F74" s="36"/>
    </row>
    <row r="75" spans="2:6" x14ac:dyDescent="0.3">
      <c r="D75"/>
      <c r="E75"/>
      <c r="F75"/>
    </row>
    <row r="76" spans="2:6" ht="15" thickBot="1" x14ac:dyDescent="0.35">
      <c r="D76"/>
      <c r="E76"/>
      <c r="F76"/>
    </row>
    <row r="77" spans="2:6" x14ac:dyDescent="0.3">
      <c r="B77" s="19" t="s">
        <v>35</v>
      </c>
      <c r="C77" s="9"/>
      <c r="D77" s="9"/>
      <c r="E77" s="9"/>
      <c r="F77" s="16"/>
    </row>
    <row r="78" spans="2:6" x14ac:dyDescent="0.3">
      <c r="B78" s="11"/>
      <c r="C78" s="10"/>
      <c r="D78" s="10"/>
      <c r="E78" s="10"/>
      <c r="F78" s="32"/>
    </row>
    <row r="79" spans="2:6" ht="14.4" customHeight="1" x14ac:dyDescent="0.3">
      <c r="B79" s="18" t="s">
        <v>45</v>
      </c>
      <c r="C79" s="10"/>
      <c r="D79" s="33">
        <f>D21/D6</f>
        <v>0.182</v>
      </c>
      <c r="E79" s="33">
        <f t="shared" ref="E79:F79" si="17">E21/E6</f>
        <v>0.14000000000000001</v>
      </c>
      <c r="F79" s="34">
        <f t="shared" si="17"/>
        <v>0.105</v>
      </c>
    </row>
    <row r="80" spans="2:6" ht="15" thickBot="1" x14ac:dyDescent="0.35">
      <c r="B80" s="35"/>
      <c r="C80" s="13"/>
      <c r="D80" s="13"/>
      <c r="E80" s="13"/>
      <c r="F80" s="36"/>
    </row>
    <row r="81" spans="2:6" x14ac:dyDescent="0.3">
      <c r="B81" s="7"/>
      <c r="D81"/>
      <c r="E81"/>
      <c r="F81"/>
    </row>
    <row r="82" spans="2:6" ht="15" thickBot="1" x14ac:dyDescent="0.35">
      <c r="B82" s="7"/>
      <c r="D82"/>
      <c r="E82"/>
      <c r="F82"/>
    </row>
    <row r="83" spans="2:6" x14ac:dyDescent="0.3">
      <c r="B83" s="19" t="s">
        <v>33</v>
      </c>
      <c r="C83" s="9"/>
      <c r="D83" s="9"/>
      <c r="E83" s="9"/>
      <c r="F83" s="16"/>
    </row>
    <row r="84" spans="2:6" x14ac:dyDescent="0.3">
      <c r="B84" s="11"/>
      <c r="C84" s="10"/>
      <c r="D84" s="10"/>
      <c r="E84" s="10"/>
      <c r="F84" s="32"/>
    </row>
    <row r="85" spans="2:6" x14ac:dyDescent="0.3">
      <c r="B85" s="18" t="s">
        <v>46</v>
      </c>
      <c r="C85" s="10"/>
      <c r="D85" s="33">
        <f>D8/D31</f>
        <v>3.875</v>
      </c>
      <c r="E85" s="33">
        <f t="shared" ref="E85:F85" si="18">E8/E31</f>
        <v>1.8879999999999999</v>
      </c>
      <c r="F85" s="34">
        <f t="shared" si="18"/>
        <v>2.1333333333333333</v>
      </c>
    </row>
    <row r="86" spans="2:6" ht="15" thickBot="1" x14ac:dyDescent="0.35">
      <c r="B86" s="35"/>
      <c r="C86" s="13"/>
      <c r="D86" s="13"/>
      <c r="E86" s="13"/>
      <c r="F86" s="36"/>
    </row>
    <row r="87" spans="2:6" x14ac:dyDescent="0.3">
      <c r="D87"/>
      <c r="E87"/>
      <c r="F87"/>
    </row>
    <row r="88" spans="2:6" ht="15" thickBot="1" x14ac:dyDescent="0.35">
      <c r="D88"/>
      <c r="E88"/>
      <c r="F88"/>
    </row>
    <row r="89" spans="2:6" x14ac:dyDescent="0.3">
      <c r="B89" s="19" t="s">
        <v>37</v>
      </c>
      <c r="C89" s="9"/>
      <c r="D89" s="15"/>
      <c r="E89" s="15"/>
      <c r="F89" s="27"/>
    </row>
    <row r="90" spans="2:6" x14ac:dyDescent="0.3">
      <c r="B90" s="11"/>
      <c r="C90" s="10"/>
      <c r="D90" s="28">
        <f>D6/D33</f>
        <v>0.78125</v>
      </c>
      <c r="E90" s="28">
        <f t="shared" ref="E90:F90" si="19">E6/E33</f>
        <v>0.8571428571428571</v>
      </c>
      <c r="F90" s="29">
        <f t="shared" si="19"/>
        <v>0.87374399301004801</v>
      </c>
    </row>
    <row r="91" spans="2:6" x14ac:dyDescent="0.3">
      <c r="B91" s="18" t="s">
        <v>47</v>
      </c>
      <c r="C91" s="10"/>
      <c r="D91" s="17"/>
      <c r="E91" s="17"/>
      <c r="F91" s="30"/>
    </row>
    <row r="92" spans="2:6" x14ac:dyDescent="0.3">
      <c r="B92" s="18"/>
      <c r="C92" s="10"/>
      <c r="D92" s="17"/>
      <c r="E92" s="17"/>
      <c r="F92" s="30"/>
    </row>
    <row r="93" spans="2:6" ht="15" thickBot="1" x14ac:dyDescent="0.35">
      <c r="B93" s="12"/>
      <c r="C93" s="13"/>
      <c r="D93" s="14"/>
      <c r="E93" s="14"/>
      <c r="F93" s="31"/>
    </row>
    <row r="95" spans="2:6" ht="15" thickBot="1" x14ac:dyDescent="0.35"/>
    <row r="96" spans="2:6" x14ac:dyDescent="0.3">
      <c r="B96" s="8" t="s">
        <v>32</v>
      </c>
      <c r="C96" s="47"/>
      <c r="D96" s="48"/>
      <c r="E96" s="48"/>
      <c r="F96" s="49"/>
    </row>
    <row r="97" spans="1:6" x14ac:dyDescent="0.3">
      <c r="B97" s="50"/>
      <c r="C97" s="51"/>
      <c r="D97" s="52"/>
      <c r="E97" s="52"/>
      <c r="F97" s="53"/>
    </row>
    <row r="98" spans="1:6" x14ac:dyDescent="0.3">
      <c r="B98" s="54" t="s">
        <v>48</v>
      </c>
      <c r="C98" s="51"/>
      <c r="D98" s="28">
        <f>D4/D30</f>
        <v>6</v>
      </c>
      <c r="E98" s="28">
        <f t="shared" ref="E98:F98" si="20">E4/E30</f>
        <v>2.88</v>
      </c>
      <c r="F98" s="29">
        <f t="shared" si="20"/>
        <v>3.4285714285714284</v>
      </c>
    </row>
    <row r="99" spans="1:6" x14ac:dyDescent="0.3">
      <c r="B99" s="54"/>
      <c r="C99" s="51"/>
      <c r="D99" s="52"/>
      <c r="E99" s="52"/>
      <c r="F99" s="53"/>
    </row>
    <row r="100" spans="1:6" ht="15" thickBot="1" x14ac:dyDescent="0.35">
      <c r="B100" s="55"/>
      <c r="C100" s="56"/>
      <c r="D100" s="57"/>
      <c r="E100" s="57"/>
      <c r="F100" s="58"/>
    </row>
    <row r="101" spans="1:6" ht="15" thickBot="1" x14ac:dyDescent="0.35"/>
    <row r="102" spans="1:6" x14ac:dyDescent="0.3">
      <c r="B102" s="8" t="s">
        <v>53</v>
      </c>
      <c r="C102" s="59"/>
      <c r="D102" s="60"/>
      <c r="E102" s="60"/>
      <c r="F102" s="61"/>
    </row>
    <row r="103" spans="1:6" x14ac:dyDescent="0.3">
      <c r="B103" s="62"/>
      <c r="C103" s="33"/>
      <c r="D103" s="28"/>
      <c r="E103" s="28"/>
      <c r="F103" s="29"/>
    </row>
    <row r="104" spans="1:6" x14ac:dyDescent="0.3">
      <c r="B104" s="54" t="s">
        <v>54</v>
      </c>
      <c r="C104" s="33"/>
      <c r="D104" s="28">
        <f>D40/D35</f>
        <v>2.1333333333333333</v>
      </c>
      <c r="E104" s="28">
        <f t="shared" ref="E104:F104" si="21">E40/E35</f>
        <v>3.5</v>
      </c>
      <c r="F104" s="28">
        <f t="shared" si="21"/>
        <v>4.5780000000000003</v>
      </c>
    </row>
    <row r="105" spans="1:6" x14ac:dyDescent="0.3">
      <c r="B105" s="54"/>
      <c r="C105" s="10"/>
      <c r="D105" s="17"/>
      <c r="E105" s="17"/>
      <c r="F105" s="30"/>
    </row>
    <row r="106" spans="1:6" ht="15" thickBot="1" x14ac:dyDescent="0.35">
      <c r="B106" s="55"/>
      <c r="C106" s="13"/>
      <c r="D106" s="14"/>
      <c r="E106" s="14"/>
      <c r="F106" s="31"/>
    </row>
    <row r="112" spans="1:6" ht="14.4" customHeight="1" x14ac:dyDescent="0.3">
      <c r="A112" s="1" t="s">
        <v>51</v>
      </c>
    </row>
    <row r="113" spans="2:2" x14ac:dyDescent="0.3">
      <c r="B113" s="6" t="s">
        <v>52</v>
      </c>
    </row>
    <row r="114" spans="2:2" x14ac:dyDescent="0.3">
      <c r="B114" s="6"/>
    </row>
    <row r="115" spans="2:2" x14ac:dyDescent="0.3">
      <c r="B115" s="6"/>
    </row>
    <row r="116" spans="2:2" x14ac:dyDescent="0.3">
      <c r="B116" s="6"/>
    </row>
    <row r="118" spans="2:2" x14ac:dyDescent="0.3">
      <c r="B118" s="6" t="s">
        <v>55</v>
      </c>
    </row>
    <row r="119" spans="2:2" x14ac:dyDescent="0.3">
      <c r="B119" s="6"/>
    </row>
    <row r="120" spans="2:2" x14ac:dyDescent="0.3">
      <c r="B120" s="6"/>
    </row>
    <row r="122" spans="2:2" x14ac:dyDescent="0.3">
      <c r="B122" s="1" t="s">
        <v>58</v>
      </c>
    </row>
    <row r="123" spans="2:2" x14ac:dyDescent="0.3">
      <c r="B123" s="6" t="s">
        <v>59</v>
      </c>
    </row>
    <row r="124" spans="2:2" x14ac:dyDescent="0.3">
      <c r="B124" s="6"/>
    </row>
    <row r="125" spans="2:2" x14ac:dyDescent="0.3">
      <c r="B125" s="6"/>
    </row>
    <row r="126" spans="2:2" x14ac:dyDescent="0.3">
      <c r="B126" s="6"/>
    </row>
    <row r="127" spans="2:2" x14ac:dyDescent="0.3">
      <c r="B127" s="6"/>
    </row>
    <row r="128" spans="2:2" x14ac:dyDescent="0.3">
      <c r="B128" s="6"/>
    </row>
    <row r="129" spans="2:2" x14ac:dyDescent="0.3">
      <c r="B129" s="6"/>
    </row>
    <row r="130" spans="2:2" x14ac:dyDescent="0.3">
      <c r="B130" s="6"/>
    </row>
  </sheetData>
  <mergeCells count="13">
    <mergeCell ref="B104:B106"/>
    <mergeCell ref="B113:B116"/>
    <mergeCell ref="B118:B120"/>
    <mergeCell ref="B123:B130"/>
    <mergeCell ref="B72:B74"/>
    <mergeCell ref="B79:B80"/>
    <mergeCell ref="B85:B86"/>
    <mergeCell ref="B91:B92"/>
    <mergeCell ref="B98:B100"/>
    <mergeCell ref="B47:B48"/>
    <mergeCell ref="B51:B53"/>
    <mergeCell ref="B57:B59"/>
    <mergeCell ref="B65:B6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topLeftCell="A16" workbookViewId="0">
      <selection activeCell="I34" sqref="I34"/>
    </sheetView>
  </sheetViews>
  <sheetFormatPr defaultRowHeight="14.4" x14ac:dyDescent="0.3"/>
  <cols>
    <col min="1" max="1" width="37.21875" bestFit="1" customWidth="1"/>
    <col min="3" max="5" width="9" bestFit="1" customWidth="1"/>
  </cols>
  <sheetData>
    <row r="1" spans="1:5" x14ac:dyDescent="0.3">
      <c r="A1" t="s">
        <v>56</v>
      </c>
    </row>
    <row r="2" spans="1:5" x14ac:dyDescent="0.3">
      <c r="A2" s="1" t="s">
        <v>0</v>
      </c>
      <c r="B2" s="1"/>
      <c r="C2" s="5" t="s">
        <v>13</v>
      </c>
      <c r="D2" s="5" t="s">
        <v>14</v>
      </c>
      <c r="E2" s="5" t="s">
        <v>15</v>
      </c>
    </row>
    <row r="3" spans="1:5" x14ac:dyDescent="0.3">
      <c r="A3" t="s">
        <v>1</v>
      </c>
      <c r="C3" s="20">
        <v>200</v>
      </c>
      <c r="D3" s="20">
        <v>480</v>
      </c>
      <c r="E3" s="20">
        <v>800</v>
      </c>
    </row>
    <row r="4" spans="1:5" x14ac:dyDescent="0.3">
      <c r="A4" t="s">
        <v>2</v>
      </c>
      <c r="C4" s="20">
        <v>1800</v>
      </c>
      <c r="D4" s="20">
        <v>4320</v>
      </c>
      <c r="E4" s="20">
        <v>7200</v>
      </c>
    </row>
    <row r="5" spans="1:5" x14ac:dyDescent="0.3">
      <c r="C5" s="20"/>
      <c r="D5" s="20"/>
      <c r="E5" s="20"/>
    </row>
    <row r="6" spans="1:5" x14ac:dyDescent="0.3">
      <c r="A6" s="1" t="s">
        <v>12</v>
      </c>
      <c r="B6" s="1"/>
      <c r="C6" s="21">
        <f>C3+C4</f>
        <v>2000</v>
      </c>
      <c r="D6" s="21">
        <f t="shared" ref="D6:E6" si="0">D3+D4</f>
        <v>4800</v>
      </c>
      <c r="E6" s="21">
        <f t="shared" si="0"/>
        <v>8000</v>
      </c>
    </row>
    <row r="7" spans="1:5" x14ac:dyDescent="0.3">
      <c r="C7" s="20"/>
      <c r="D7" s="20"/>
      <c r="E7" s="20"/>
    </row>
    <row r="8" spans="1:5" x14ac:dyDescent="0.3">
      <c r="A8" s="1" t="s">
        <v>3</v>
      </c>
      <c r="B8" s="1"/>
      <c r="C8" s="21">
        <v>1240</v>
      </c>
      <c r="D8" s="21">
        <v>2832</v>
      </c>
      <c r="E8" s="21">
        <v>4800</v>
      </c>
    </row>
    <row r="9" spans="1:5" x14ac:dyDescent="0.3">
      <c r="C9" s="20"/>
      <c r="D9" s="20"/>
      <c r="E9" s="20"/>
    </row>
    <row r="10" spans="1:5" x14ac:dyDescent="0.3">
      <c r="A10" s="1" t="s">
        <v>4</v>
      </c>
      <c r="B10" s="1"/>
      <c r="C10" s="21">
        <f>C6-C8</f>
        <v>760</v>
      </c>
      <c r="D10" s="21">
        <f t="shared" ref="D10:E10" si="1">D6-D8</f>
        <v>1968</v>
      </c>
      <c r="E10" s="21">
        <f t="shared" si="1"/>
        <v>3200</v>
      </c>
    </row>
    <row r="11" spans="1:5" x14ac:dyDescent="0.3">
      <c r="C11" s="20"/>
      <c r="D11" s="20"/>
      <c r="E11" s="20"/>
    </row>
    <row r="12" spans="1:5" x14ac:dyDescent="0.3">
      <c r="A12" s="1" t="s">
        <v>5</v>
      </c>
      <c r="B12" s="1"/>
      <c r="C12" s="21"/>
      <c r="D12" s="21"/>
      <c r="E12" s="21"/>
    </row>
    <row r="13" spans="1:5" x14ac:dyDescent="0.3">
      <c r="A13" t="s">
        <v>6</v>
      </c>
      <c r="C13" s="20">
        <v>80</v>
      </c>
      <c r="D13" s="20">
        <v>450</v>
      </c>
      <c r="E13" s="20">
        <v>1000</v>
      </c>
    </row>
    <row r="14" spans="1:5" x14ac:dyDescent="0.3">
      <c r="A14" t="s">
        <v>7</v>
      </c>
      <c r="C14" s="20">
        <v>100</v>
      </c>
      <c r="D14" s="20">
        <v>400</v>
      </c>
      <c r="E14" s="20">
        <v>660</v>
      </c>
    </row>
    <row r="15" spans="1:5" x14ac:dyDescent="0.3">
      <c r="A15" t="s">
        <v>8</v>
      </c>
      <c r="C15" s="20">
        <v>60</v>
      </c>
      <c r="D15" s="20">
        <v>158</v>
      </c>
      <c r="E15" s="20">
        <v>340</v>
      </c>
    </row>
    <row r="16" spans="1:5" x14ac:dyDescent="0.3">
      <c r="C16" s="20"/>
      <c r="D16" s="20"/>
      <c r="E16" s="20"/>
    </row>
    <row r="17" spans="1:5" x14ac:dyDescent="0.3">
      <c r="A17" s="1" t="s">
        <v>9</v>
      </c>
      <c r="B17" s="1"/>
      <c r="C17" s="21">
        <f>C10-C13-C14-C15</f>
        <v>520</v>
      </c>
      <c r="D17" s="21">
        <f t="shared" ref="D17:E17" si="2">D10-D13-D14-D15</f>
        <v>960</v>
      </c>
      <c r="E17" s="21">
        <f t="shared" si="2"/>
        <v>1200</v>
      </c>
    </row>
    <row r="18" spans="1:5" x14ac:dyDescent="0.3">
      <c r="C18" s="20"/>
      <c r="D18" s="20"/>
      <c r="E18" s="20"/>
    </row>
    <row r="19" spans="1:5" x14ac:dyDescent="0.3">
      <c r="A19" s="1" t="s">
        <v>10</v>
      </c>
      <c r="C19" s="20">
        <f>C17*30%</f>
        <v>156</v>
      </c>
      <c r="D19" s="20">
        <f t="shared" ref="D19:E19" si="3">D17*30%</f>
        <v>288</v>
      </c>
      <c r="E19" s="20">
        <f t="shared" si="3"/>
        <v>360</v>
      </c>
    </row>
    <row r="20" spans="1:5" x14ac:dyDescent="0.3">
      <c r="C20" s="20"/>
      <c r="D20" s="20"/>
      <c r="E20" s="20"/>
    </row>
    <row r="21" spans="1:5" x14ac:dyDescent="0.3">
      <c r="A21" s="1" t="s">
        <v>11</v>
      </c>
      <c r="C21" s="21">
        <f>C17-C19</f>
        <v>364</v>
      </c>
      <c r="D21" s="21">
        <f t="shared" ref="D21:E21" si="4">D17-D19</f>
        <v>672</v>
      </c>
      <c r="E21" s="21">
        <f t="shared" si="4"/>
        <v>840</v>
      </c>
    </row>
    <row r="22" spans="1:5" x14ac:dyDescent="0.3">
      <c r="C22" s="4"/>
      <c r="D22" s="4"/>
      <c r="E22" s="4"/>
    </row>
    <row r="23" spans="1:5" x14ac:dyDescent="0.3">
      <c r="C23" s="4"/>
      <c r="D23" s="4"/>
      <c r="E23" s="4"/>
    </row>
    <row r="24" spans="1:5" x14ac:dyDescent="0.3">
      <c r="A24" s="1" t="s">
        <v>57</v>
      </c>
      <c r="C24" s="4"/>
      <c r="D24" s="4"/>
      <c r="E24" s="4"/>
    </row>
    <row r="25" spans="1:5" x14ac:dyDescent="0.3">
      <c r="C25" s="5" t="s">
        <v>13</v>
      </c>
      <c r="D25" s="5" t="s">
        <v>14</v>
      </c>
      <c r="E25" s="5" t="s">
        <v>15</v>
      </c>
    </row>
    <row r="26" spans="1:5" x14ac:dyDescent="0.3">
      <c r="A26" t="s">
        <v>20</v>
      </c>
      <c r="C26" s="4"/>
    </row>
    <row r="27" spans="1:5" x14ac:dyDescent="0.3">
      <c r="A27" t="s">
        <v>21</v>
      </c>
      <c r="C27" s="4">
        <v>1900</v>
      </c>
      <c r="D27">
        <v>2500</v>
      </c>
      <c r="E27">
        <v>4700</v>
      </c>
    </row>
    <row r="28" spans="1:5" x14ac:dyDescent="0.3">
      <c r="A28" t="s">
        <v>22</v>
      </c>
      <c r="C28" s="4"/>
    </row>
    <row r="29" spans="1:5" x14ac:dyDescent="0.3">
      <c r="A29" t="s">
        <v>23</v>
      </c>
      <c r="C29" s="4">
        <v>40</v>
      </c>
      <c r="D29">
        <v>100</v>
      </c>
      <c r="E29">
        <v>106</v>
      </c>
    </row>
    <row r="30" spans="1:5" x14ac:dyDescent="0.3">
      <c r="A30" t="s">
        <v>24</v>
      </c>
      <c r="C30" s="4">
        <v>300</v>
      </c>
      <c r="D30">
        <v>1500</v>
      </c>
      <c r="E30">
        <v>2100</v>
      </c>
    </row>
    <row r="31" spans="1:5" x14ac:dyDescent="0.3">
      <c r="A31" t="s">
        <v>25</v>
      </c>
      <c r="C31" s="4">
        <v>320</v>
      </c>
      <c r="D31">
        <v>1500</v>
      </c>
      <c r="E31">
        <v>2250</v>
      </c>
    </row>
    <row r="32" spans="1:5" x14ac:dyDescent="0.3">
      <c r="C32" s="4"/>
    </row>
    <row r="33" spans="1:5" x14ac:dyDescent="0.3">
      <c r="A33" s="1" t="s">
        <v>26</v>
      </c>
      <c r="B33" s="1"/>
      <c r="C33" s="5">
        <f>C27+C29+C30+C31</f>
        <v>2560</v>
      </c>
      <c r="D33" s="5">
        <f t="shared" ref="D33:E33" si="5">D27+D29+D30+D31</f>
        <v>5600</v>
      </c>
      <c r="E33" s="5">
        <f t="shared" si="5"/>
        <v>9156</v>
      </c>
    </row>
    <row r="34" spans="1:5" x14ac:dyDescent="0.3">
      <c r="A34" t="s">
        <v>27</v>
      </c>
      <c r="C34" s="4"/>
    </row>
    <row r="35" spans="1:5" x14ac:dyDescent="0.3">
      <c r="A35" t="s">
        <v>38</v>
      </c>
      <c r="C35" s="4">
        <v>1200</v>
      </c>
      <c r="D35">
        <v>1600</v>
      </c>
      <c r="E35">
        <v>2000</v>
      </c>
    </row>
    <row r="36" spans="1:5" x14ac:dyDescent="0.3">
      <c r="A36" t="s">
        <v>28</v>
      </c>
      <c r="C36" s="4">
        <v>364</v>
      </c>
      <c r="D36">
        <v>1036</v>
      </c>
      <c r="E36">
        <v>1876</v>
      </c>
    </row>
    <row r="37" spans="1:5" x14ac:dyDescent="0.3">
      <c r="A37" t="s">
        <v>29</v>
      </c>
      <c r="C37" s="4">
        <v>736</v>
      </c>
      <c r="D37">
        <v>1236</v>
      </c>
      <c r="E37">
        <v>2500</v>
      </c>
    </row>
    <row r="38" spans="1:5" x14ac:dyDescent="0.3">
      <c r="A38" t="s">
        <v>30</v>
      </c>
      <c r="C38" s="4">
        <v>260</v>
      </c>
      <c r="D38">
        <v>1728</v>
      </c>
      <c r="E38">
        <v>2780</v>
      </c>
    </row>
    <row r="39" spans="1:5" x14ac:dyDescent="0.3">
      <c r="C39" s="4"/>
    </row>
    <row r="40" spans="1:5" x14ac:dyDescent="0.3">
      <c r="A40" s="1" t="s">
        <v>26</v>
      </c>
      <c r="B40" s="1"/>
      <c r="C40" s="5">
        <f>C35+C36+C37+C38</f>
        <v>2560</v>
      </c>
      <c r="D40" s="5">
        <f t="shared" ref="D40:E40" si="6">D35+D36+D37+D38</f>
        <v>5600</v>
      </c>
      <c r="E40" s="5">
        <f t="shared" si="6"/>
        <v>9156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Workings</vt:lpstr>
      <vt:lpstr>Financial Statements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Soko</dc:creator>
  <cp:lastModifiedBy>Soko</cp:lastModifiedBy>
  <dcterms:created xsi:type="dcterms:W3CDTF">2021-06-28T16:38:00Z</dcterms:created>
  <dcterms:modified xsi:type="dcterms:W3CDTF">2021-06-28T19:57:18Z</dcterms:modified>
</cp:coreProperties>
</file>